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/>
  <xr:revisionPtr revIDLastSave="0" documentId="13_ncr:1_{0D163796-DC56-4AA3-A153-1D27E09EC2EB}" xr6:coauthVersionLast="47" xr6:coauthVersionMax="47" xr10:uidLastSave="{00000000-0000-0000-0000-000000000000}"/>
  <workbookProtection workbookAlgorithmName="SHA-512" workbookHashValue="hTlvSOhgUR0Z0YCBA5QUpGfQXVgvvQIL34Y6Z7Dd0B8hlD8544/cJsiRZ9X/McGtVAmvRZ+b343bXeZt7eFPXA==" workbookSaltValue="cs7CcFFvniVgkv+vFfOnxA==" workbookSpinCount="100000" lockStructure="1"/>
  <bookViews>
    <workbookView xWindow="-120" yWindow="-120" windowWidth="20730" windowHeight="11160" xr2:uid="{00000000-000D-0000-FFFF-FFFF00000000}"/>
  </bookViews>
  <sheets>
    <sheet name="Dosage Calculator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C19" i="1"/>
  <c r="B6" i="1"/>
  <c r="B8" i="1" s="1"/>
  <c r="F6" i="1" s="1"/>
  <c r="F8" i="1" s="1"/>
  <c r="C17" i="1"/>
  <c r="C24" i="1"/>
  <c r="C15" i="1"/>
  <c r="C23" i="1"/>
  <c r="C18" i="1"/>
  <c r="C22" i="1"/>
  <c r="C21" i="1"/>
  <c r="C16" i="1"/>
  <c r="C14" i="1"/>
  <c r="C13" i="1"/>
  <c r="C12" i="1"/>
  <c r="B7" i="1"/>
  <c r="B9" i="1" s="1"/>
  <c r="F9" i="1" s="1"/>
</calcChain>
</file>

<file path=xl/sharedStrings.xml><?xml version="1.0" encoding="utf-8"?>
<sst xmlns="http://schemas.openxmlformats.org/spreadsheetml/2006/main" count="47" uniqueCount="37">
  <si>
    <t>THC 
%</t>
  </si>
  <si>
    <t>CBD 
%</t>
  </si>
  <si>
    <t>Milligram</t>
  </si>
  <si>
    <t>Legend</t>
  </si>
  <si>
    <t>Formula Cells</t>
  </si>
  <si>
    <t>Quart</t>
  </si>
  <si>
    <t>Red numbers if Total mg THC/serving &gt; 10 or
Total mg THC/tsp &gt; 32.38</t>
  </si>
  <si>
    <t>Infusion Dosierung</t>
  </si>
  <si>
    <t>Tassen von Öl, Alkohol oder Fett (Butter) für Infusion</t>
  </si>
  <si>
    <t>Gramm</t>
  </si>
  <si>
    <t>Unze</t>
  </si>
  <si>
    <t>Infusion je Portion</t>
  </si>
  <si>
    <t>Gesamt mg THC / Gericht</t>
  </si>
  <si>
    <t>Gesamt mg THC / Portion</t>
  </si>
  <si>
    <t>Gesamt mg CBD / Portion</t>
  </si>
  <si>
    <t>Gesamt mg  THC</t>
  </si>
  <si>
    <t>Gesamt mg  CBD</t>
  </si>
  <si>
    <t>Gesamt mg CBD / Gericht</t>
  </si>
  <si>
    <t># Portionen</t>
  </si>
  <si>
    <t>Teelöffel</t>
  </si>
  <si>
    <t>Mililiter (ml)</t>
  </si>
  <si>
    <t>Milligramm (mg)</t>
  </si>
  <si>
    <t>Milliliter (ml)</t>
  </si>
  <si>
    <t>Milliliter</t>
  </si>
  <si>
    <t>Esslöffel (EL)</t>
  </si>
  <si>
    <t>Teelöffel (TL)</t>
  </si>
  <si>
    <t>Tasse</t>
  </si>
  <si>
    <t>Unze (flüssig)</t>
  </si>
  <si>
    <t>Gesamt mg  THC / TL</t>
  </si>
  <si>
    <t>Gesamt mg  CBD / TL</t>
  </si>
  <si>
    <t>Umrechner</t>
  </si>
  <si>
    <t>Tassen</t>
  </si>
  <si>
    <t>Cannabis Produkt
(Gramm oder ml)</t>
  </si>
  <si>
    <t>Infusion Anzahl (TL)</t>
  </si>
  <si>
    <t>Tasse Butter</t>
  </si>
  <si>
    <t>Gramm Butter</t>
  </si>
  <si>
    <t>Edible Dosis Rechner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</si>
</sst>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2"/>
      <color theme="1"/>
      <name val="Arial"/>
    </font>
    <font>
      <sz val="10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3C47D"/>
        <bgColor rgb="FF93C47D"/>
      </patternFill>
    </fill>
    <fill>
      <patternFill patternType="solid">
        <fgColor theme="6"/>
        <bgColor theme="6"/>
      </patternFill>
    </fill>
    <fill>
      <patternFill patternType="solid">
        <fgColor rgb="FF000000"/>
        <bgColor rgb="FF000000"/>
      </patternFill>
    </fill>
    <fill>
      <patternFill patternType="solid">
        <fgColor rgb="FFFCE5CD"/>
        <bgColor rgb="FFFCE5CD"/>
      </patternFill>
    </fill>
    <fill>
      <patternFill patternType="solid">
        <fgColor rgb="FF6D9EEB"/>
        <bgColor rgb="FF6D9EEB"/>
      </patternFill>
    </fill>
    <fill>
      <patternFill patternType="solid">
        <fgColor rgb="FFCCCCCC"/>
        <bgColor rgb="FFCCCCCC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8" tint="0.39997558519241921"/>
        <bgColor rgb="FFD9EAD3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rgb="FFE6B8AF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4" fillId="4" borderId="4" xfId="0" applyFont="1" applyFill="1" applyBorder="1" applyAlignment="1"/>
    <xf numFmtId="0" fontId="4" fillId="4" borderId="4" xfId="0" applyFont="1" applyFill="1" applyBorder="1"/>
    <xf numFmtId="0" fontId="4" fillId="4" borderId="0" xfId="0" applyFont="1" applyFill="1"/>
    <xf numFmtId="3" fontId="4" fillId="5" borderId="4" xfId="0" applyNumberFormat="1" applyFont="1" applyFill="1" applyBorder="1" applyProtection="1">
      <protection hidden="1"/>
    </xf>
    <xf numFmtId="2" fontId="3" fillId="5" borderId="4" xfId="0" applyNumberFormat="1" applyFont="1" applyFill="1" applyBorder="1" applyProtection="1">
      <protection hidden="1"/>
    </xf>
    <xf numFmtId="2" fontId="4" fillId="5" borderId="4" xfId="0" applyNumberFormat="1" applyFont="1" applyFill="1" applyBorder="1" applyProtection="1">
      <protection hidden="1"/>
    </xf>
    <xf numFmtId="0" fontId="4" fillId="5" borderId="4" xfId="0" applyFont="1" applyFill="1" applyBorder="1" applyAlignment="1" applyProtection="1">
      <protection hidden="1"/>
    </xf>
    <xf numFmtId="0" fontId="4" fillId="5" borderId="4" xfId="0" applyFont="1" applyFill="1" applyBorder="1" applyProtection="1">
      <protection hidden="1"/>
    </xf>
    <xf numFmtId="0" fontId="4" fillId="0" borderId="4" xfId="0" applyFont="1" applyBorder="1" applyAlignment="1" applyProtection="1">
      <protection locked="0"/>
    </xf>
    <xf numFmtId="0" fontId="0" fillId="0" borderId="0" xfId="0" applyFont="1" applyAlignment="1"/>
    <xf numFmtId="2" fontId="6" fillId="5" borderId="4" xfId="0" applyNumberFormat="1" applyFont="1" applyFill="1" applyBorder="1" applyProtection="1">
      <protection hidden="1"/>
    </xf>
    <xf numFmtId="0" fontId="0" fillId="0" borderId="0" xfId="0" applyFont="1" applyAlignment="1"/>
    <xf numFmtId="0" fontId="3" fillId="8" borderId="4" xfId="0" applyFont="1" applyFill="1" applyBorder="1" applyAlignment="1" applyProtection="1">
      <protection hidden="1"/>
    </xf>
    <xf numFmtId="0" fontId="3" fillId="9" borderId="4" xfId="0" applyFont="1" applyFill="1" applyBorder="1" applyAlignment="1" applyProtection="1">
      <protection hidden="1"/>
    </xf>
    <xf numFmtId="0" fontId="6" fillId="2" borderId="4" xfId="0" applyFont="1" applyFill="1" applyBorder="1" applyAlignment="1" applyProtection="1">
      <alignment horizontal="center" wrapText="1"/>
      <protection hidden="1"/>
    </xf>
    <xf numFmtId="0" fontId="3" fillId="2" borderId="4" xfId="0" applyFont="1" applyFill="1" applyBorder="1" applyAlignment="1" applyProtection="1">
      <alignment horizontal="center"/>
      <protection hidden="1"/>
    </xf>
    <xf numFmtId="0" fontId="6" fillId="3" borderId="4" xfId="0" applyFont="1" applyFill="1" applyBorder="1" applyAlignment="1" applyProtection="1">
      <alignment horizontal="center"/>
      <protection hidden="1"/>
    </xf>
    <xf numFmtId="0" fontId="3" fillId="3" borderId="4" xfId="0" applyFont="1" applyFill="1" applyBorder="1" applyAlignment="1" applyProtection="1">
      <alignment horizontal="center"/>
      <protection hidden="1"/>
    </xf>
    <xf numFmtId="0" fontId="3" fillId="7" borderId="6" xfId="0" applyFont="1" applyFill="1" applyBorder="1" applyAlignment="1" applyProtection="1">
      <alignment horizontal="center"/>
      <protection hidden="1"/>
    </xf>
    <xf numFmtId="0" fontId="7" fillId="5" borderId="5" xfId="0" applyFont="1" applyFill="1" applyBorder="1" applyAlignment="1" applyProtection="1">
      <protection hidden="1"/>
    </xf>
    <xf numFmtId="0" fontId="5" fillId="0" borderId="5" xfId="0" applyFont="1" applyBorder="1" applyAlignment="1" applyProtection="1">
      <alignment wrapText="1"/>
      <protection hidden="1"/>
    </xf>
    <xf numFmtId="0" fontId="0" fillId="0" borderId="0" xfId="0" applyFont="1" applyAlignment="1"/>
    <xf numFmtId="0" fontId="3" fillId="8" borderId="7" xfId="0" applyFont="1" applyFill="1" applyBorder="1" applyAlignment="1" applyProtection="1">
      <protection hidden="1"/>
    </xf>
    <xf numFmtId="0" fontId="4" fillId="0" borderId="7" xfId="0" applyFont="1" applyFill="1" applyBorder="1" applyAlignment="1" applyProtection="1">
      <protection locked="0"/>
    </xf>
    <xf numFmtId="0" fontId="3" fillId="8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locked="0"/>
    </xf>
    <xf numFmtId="0" fontId="4" fillId="5" borderId="0" xfId="0" applyFont="1" applyFill="1" applyBorder="1" applyAlignment="1" applyProtection="1">
      <protection hidden="1"/>
    </xf>
    <xf numFmtId="1" fontId="4" fillId="5" borderId="4" xfId="0" applyNumberFormat="1" applyFont="1" applyFill="1" applyBorder="1" applyProtection="1">
      <protection hidden="1"/>
    </xf>
    <xf numFmtId="0" fontId="6" fillId="9" borderId="4" xfId="0" applyFont="1" applyFill="1" applyBorder="1" applyAlignment="1" applyProtection="1">
      <protection hidden="1"/>
    </xf>
    <xf numFmtId="0" fontId="6" fillId="8" borderId="4" xfId="0" applyFont="1" applyFill="1" applyBorder="1" applyAlignment="1" applyProtection="1">
      <protection hidden="1"/>
    </xf>
    <xf numFmtId="0" fontId="4" fillId="10" borderId="4" xfId="0" applyFont="1" applyFill="1" applyBorder="1" applyAlignment="1" applyProtection="1">
      <protection locked="0"/>
    </xf>
    <xf numFmtId="0" fontId="2" fillId="0" borderId="2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6" fillId="6" borderId="0" xfId="0" applyFont="1" applyFill="1" applyAlignment="1">
      <alignment horizontal="center"/>
    </xf>
    <xf numFmtId="0" fontId="0" fillId="0" borderId="0" xfId="0" applyFont="1" applyAlignment="1"/>
    <xf numFmtId="0" fontId="1" fillId="11" borderId="1" xfId="0" applyFont="1" applyFill="1" applyBorder="1" applyAlignment="1" applyProtection="1">
      <alignment horizontal="center"/>
      <protection hidden="1"/>
    </xf>
    <xf numFmtId="0" fontId="2" fillId="12" borderId="2" xfId="0" applyFont="1" applyFill="1" applyBorder="1" applyProtection="1">
      <protection hidden="1"/>
    </xf>
    <xf numFmtId="0" fontId="2" fillId="12" borderId="3" xfId="0" applyFont="1" applyFill="1" applyBorder="1" applyProtection="1">
      <protection hidden="1"/>
    </xf>
  </cellXfs>
  <cellStyles count="1">
    <cellStyle name="Standard" xfId="0" builtinId="0"/>
  </cellStyles>
  <dxfs count="2">
    <dxf>
      <font>
        <b/>
        <color rgb="FFFF0000"/>
      </font>
      <fill>
        <patternFill patternType="solid">
          <fgColor rgb="FFB7E1CD"/>
          <bgColor rgb="FFB7E1CD"/>
        </patternFill>
      </fill>
    </dxf>
    <dxf>
      <font>
        <b/>
        <color rgb="FFFF0000"/>
      </font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1495425</xdr:colOff>
      <xdr:row>0</xdr:row>
      <xdr:rowOff>1066737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0660518-9082-41BC-82D1-75BEF4131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95425" cy="10667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30"/>
  <sheetViews>
    <sheetView tabSelected="1" topLeftCell="A7" workbookViewId="0">
      <selection activeCell="F8" sqref="F8"/>
    </sheetView>
  </sheetViews>
  <sheetFormatPr baseColWidth="10" defaultColWidth="14.42578125" defaultRowHeight="15.75" customHeight="1" x14ac:dyDescent="0.2"/>
  <cols>
    <col min="1" max="1" width="31.7109375" customWidth="1"/>
    <col min="2" max="2" width="8.7109375" customWidth="1"/>
    <col min="3" max="3" width="8" customWidth="1"/>
    <col min="4" max="4" width="27.28515625" bestFit="1" customWidth="1"/>
    <col min="5" max="5" width="23.5703125" bestFit="1" customWidth="1"/>
    <col min="7" max="7" width="6.7109375" customWidth="1"/>
    <col min="8" max="8" width="13.140625" customWidth="1"/>
    <col min="9" max="9" width="8.7109375" customWidth="1"/>
    <col min="10" max="10" width="13" customWidth="1"/>
  </cols>
  <sheetData>
    <row r="1" spans="1:6" ht="88.5" customHeight="1" x14ac:dyDescent="0.25">
      <c r="A1" s="38" t="s">
        <v>36</v>
      </c>
      <c r="B1" s="39"/>
      <c r="C1" s="39"/>
      <c r="D1" s="39"/>
      <c r="E1" s="39"/>
      <c r="F1" s="40"/>
    </row>
    <row r="2" spans="1:6" ht="12.75" x14ac:dyDescent="0.2">
      <c r="A2" s="34" t="s">
        <v>7</v>
      </c>
      <c r="B2" s="32"/>
      <c r="C2" s="32"/>
      <c r="D2" s="33"/>
      <c r="E2" s="35" t="s">
        <v>11</v>
      </c>
      <c r="F2" s="33"/>
    </row>
    <row r="3" spans="1:6" ht="25.5" x14ac:dyDescent="0.2">
      <c r="A3" s="15" t="s">
        <v>32</v>
      </c>
      <c r="B3" s="16" t="s">
        <v>0</v>
      </c>
      <c r="C3" s="16" t="s">
        <v>1</v>
      </c>
      <c r="D3" s="15" t="s">
        <v>8</v>
      </c>
      <c r="E3" s="17" t="s">
        <v>33</v>
      </c>
      <c r="F3" s="18" t="s">
        <v>18</v>
      </c>
    </row>
    <row r="4" spans="1:6" ht="12.75" x14ac:dyDescent="0.2">
      <c r="A4" s="31">
        <v>2</v>
      </c>
      <c r="B4" s="31">
        <v>25</v>
      </c>
      <c r="C4" s="31">
        <v>1</v>
      </c>
      <c r="D4" s="31">
        <v>1</v>
      </c>
      <c r="E4" s="31">
        <v>48</v>
      </c>
      <c r="F4" s="31">
        <v>1</v>
      </c>
    </row>
    <row r="5" spans="1:6" ht="12.75" x14ac:dyDescent="0.2">
      <c r="A5" s="1"/>
      <c r="B5" s="2"/>
      <c r="C5" s="2"/>
      <c r="D5" s="1"/>
      <c r="E5" s="3"/>
      <c r="F5" s="3"/>
    </row>
    <row r="6" spans="1:6" ht="12.75" x14ac:dyDescent="0.2">
      <c r="A6" s="13" t="s">
        <v>15</v>
      </c>
      <c r="B6" s="28">
        <f>(A4*(B4/100))*1000</f>
        <v>500</v>
      </c>
      <c r="C6" s="2"/>
      <c r="D6" s="2"/>
      <c r="E6" s="13" t="s">
        <v>12</v>
      </c>
      <c r="F6" s="6">
        <f>E4*B8</f>
        <v>500</v>
      </c>
    </row>
    <row r="7" spans="1:6" ht="12.75" x14ac:dyDescent="0.2">
      <c r="A7" s="13" t="s">
        <v>16</v>
      </c>
      <c r="B7" s="4">
        <f>A4*(C4/100)*1000</f>
        <v>20</v>
      </c>
      <c r="C7" s="2"/>
      <c r="D7" s="2"/>
      <c r="E7" s="13" t="s">
        <v>17</v>
      </c>
      <c r="F7" s="6">
        <f>B9*E4</f>
        <v>20</v>
      </c>
    </row>
    <row r="8" spans="1:6" ht="12.75" x14ac:dyDescent="0.2">
      <c r="A8" s="29" t="s">
        <v>28</v>
      </c>
      <c r="B8" s="5">
        <f>B6/(D4*48)</f>
        <v>10.416666666666666</v>
      </c>
      <c r="C8" s="2"/>
      <c r="D8" s="2"/>
      <c r="E8" s="14" t="s">
        <v>13</v>
      </c>
      <c r="F8" s="11">
        <f>F6/F4</f>
        <v>500</v>
      </c>
    </row>
    <row r="9" spans="1:6" ht="12.75" x14ac:dyDescent="0.2">
      <c r="A9" s="30" t="s">
        <v>29</v>
      </c>
      <c r="B9" s="6">
        <f>B7/(D4*48)</f>
        <v>0.41666666666666669</v>
      </c>
      <c r="C9" s="2"/>
      <c r="D9" s="2"/>
      <c r="E9" s="13" t="s">
        <v>14</v>
      </c>
      <c r="F9" s="6">
        <f>F7/A4</f>
        <v>10</v>
      </c>
    </row>
    <row r="11" spans="1:6" ht="12.75" x14ac:dyDescent="0.2">
      <c r="A11" s="36" t="s">
        <v>30</v>
      </c>
      <c r="B11" s="37"/>
      <c r="C11" s="37"/>
      <c r="D11" s="37"/>
    </row>
    <row r="12" spans="1:6" ht="12.75" x14ac:dyDescent="0.2">
      <c r="A12" s="13" t="s">
        <v>9</v>
      </c>
      <c r="B12" s="9">
        <v>1</v>
      </c>
      <c r="C12" s="7">
        <f>B12*1000</f>
        <v>1000</v>
      </c>
      <c r="D12" s="13" t="s">
        <v>21</v>
      </c>
    </row>
    <row r="13" spans="1:6" ht="12.75" x14ac:dyDescent="0.2">
      <c r="A13" s="13" t="s">
        <v>9</v>
      </c>
      <c r="B13" s="9">
        <v>1</v>
      </c>
      <c r="C13" s="7">
        <f>B13*1</f>
        <v>1</v>
      </c>
      <c r="D13" s="13" t="s">
        <v>22</v>
      </c>
    </row>
    <row r="14" spans="1:6" ht="12.75" x14ac:dyDescent="0.2">
      <c r="A14" s="13" t="s">
        <v>9</v>
      </c>
      <c r="B14" s="9">
        <v>1</v>
      </c>
      <c r="C14" s="7">
        <f>B14*0.24</f>
        <v>0.24</v>
      </c>
      <c r="D14" s="13" t="s">
        <v>25</v>
      </c>
    </row>
    <row r="15" spans="1:6" s="12" customFormat="1" ht="12.75" x14ac:dyDescent="0.2">
      <c r="A15" s="13" t="s">
        <v>10</v>
      </c>
      <c r="B15" s="9">
        <v>1</v>
      </c>
      <c r="C15" s="7">
        <f>B15*28.3495</f>
        <v>28.349499999999999</v>
      </c>
      <c r="D15" s="13" t="s">
        <v>9</v>
      </c>
    </row>
    <row r="16" spans="1:6" ht="12.75" x14ac:dyDescent="0.2">
      <c r="A16" s="13" t="s">
        <v>2</v>
      </c>
      <c r="B16" s="9">
        <v>1</v>
      </c>
      <c r="C16" s="7">
        <f>B16*0.0002</f>
        <v>2.0000000000000001E-4</v>
      </c>
      <c r="D16" s="13" t="s">
        <v>25</v>
      </c>
    </row>
    <row r="17" spans="1:4" s="22" customFormat="1" ht="12.75" x14ac:dyDescent="0.2">
      <c r="A17" s="13" t="s">
        <v>23</v>
      </c>
      <c r="B17" s="9">
        <v>1</v>
      </c>
      <c r="C17" s="7">
        <f>+B17*0.2</f>
        <v>0.2</v>
      </c>
      <c r="D17" s="13" t="s">
        <v>19</v>
      </c>
    </row>
    <row r="18" spans="1:4" s="12" customFormat="1" ht="12.75" x14ac:dyDescent="0.2">
      <c r="A18" s="13" t="s">
        <v>24</v>
      </c>
      <c r="B18" s="9">
        <v>1</v>
      </c>
      <c r="C18" s="8">
        <f>B18*3</f>
        <v>3</v>
      </c>
      <c r="D18" s="13" t="s">
        <v>25</v>
      </c>
    </row>
    <row r="19" spans="1:4" ht="12.75" x14ac:dyDescent="0.2">
      <c r="A19" s="13" t="s">
        <v>27</v>
      </c>
      <c r="B19" s="9">
        <v>1</v>
      </c>
      <c r="C19" s="7">
        <f>B19*6</f>
        <v>6</v>
      </c>
      <c r="D19" s="13" t="s">
        <v>25</v>
      </c>
    </row>
    <row r="20" spans="1:4" s="22" customFormat="1" ht="12.75" x14ac:dyDescent="0.2">
      <c r="A20" s="13"/>
      <c r="B20" s="9"/>
      <c r="C20" s="7"/>
      <c r="D20" s="13"/>
    </row>
    <row r="21" spans="1:4" ht="12.75" x14ac:dyDescent="0.2">
      <c r="A21" s="13" t="s">
        <v>26</v>
      </c>
      <c r="B21" s="9">
        <v>1</v>
      </c>
      <c r="C21" s="8">
        <f>B21*48</f>
        <v>48</v>
      </c>
      <c r="D21" s="13" t="s">
        <v>25</v>
      </c>
    </row>
    <row r="22" spans="1:4" ht="12.75" x14ac:dyDescent="0.2">
      <c r="A22" s="13" t="s">
        <v>27</v>
      </c>
      <c r="B22" s="9">
        <v>1</v>
      </c>
      <c r="C22" s="7">
        <f>B22*0.125</f>
        <v>0.125</v>
      </c>
      <c r="D22" s="30" t="s">
        <v>31</v>
      </c>
    </row>
    <row r="23" spans="1:4" s="10" customFormat="1" ht="12.75" x14ac:dyDescent="0.2">
      <c r="A23" s="13" t="s">
        <v>5</v>
      </c>
      <c r="B23" s="9">
        <v>1</v>
      </c>
      <c r="C23" s="7">
        <f>+B23*4</f>
        <v>4</v>
      </c>
      <c r="D23" s="30" t="s">
        <v>31</v>
      </c>
    </row>
    <row r="24" spans="1:4" ht="12.75" x14ac:dyDescent="0.2">
      <c r="A24" s="23" t="s">
        <v>19</v>
      </c>
      <c r="B24" s="24">
        <v>10</v>
      </c>
      <c r="C24" s="7">
        <f>B24*5</f>
        <v>50</v>
      </c>
      <c r="D24" s="23" t="s">
        <v>20</v>
      </c>
    </row>
    <row r="25" spans="1:4" s="22" customFormat="1" ht="12.75" x14ac:dyDescent="0.2">
      <c r="A25" s="25" t="s">
        <v>34</v>
      </c>
      <c r="B25" s="26">
        <v>1</v>
      </c>
      <c r="C25" s="27">
        <v>100</v>
      </c>
      <c r="D25" s="25" t="s">
        <v>35</v>
      </c>
    </row>
    <row r="26" spans="1:4" s="22" customFormat="1" ht="12.75" x14ac:dyDescent="0.2">
      <c r="A26" s="25"/>
      <c r="B26" s="26"/>
      <c r="C26" s="27"/>
      <c r="D26" s="25"/>
    </row>
    <row r="28" spans="1:4" ht="12.75" x14ac:dyDescent="0.2">
      <c r="A28" s="19" t="s">
        <v>3</v>
      </c>
    </row>
    <row r="29" spans="1:4" ht="12.75" x14ac:dyDescent="0.2">
      <c r="A29" s="20" t="s">
        <v>4</v>
      </c>
    </row>
    <row r="30" spans="1:4" ht="38.25" x14ac:dyDescent="0.2">
      <c r="A30" s="21" t="s">
        <v>6</v>
      </c>
    </row>
  </sheetData>
  <sheetProtection algorithmName="SHA-512" hashValue="gQW5JdcRXF3OqsY9rb/L5jlLSqBPNVPNwmSq0E2uL3TIq0GXeGiAX20XHc4IaZkP2IBc9HdbYJkKk61wgXqaWg==" saltValue="ESgesS1Ai+mER36x0Dv5iw==" spinCount="100000" sheet="1" objects="1" scenarios="1"/>
  <protectedRanges>
    <protectedRange sqref="A4:F4" name="Bereich1"/>
  </protectedRanges>
  <mergeCells count="4">
    <mergeCell ref="A1:F1"/>
    <mergeCell ref="A2:D2"/>
    <mergeCell ref="E2:F2"/>
    <mergeCell ref="A11:D11"/>
  </mergeCells>
  <conditionalFormatting sqref="F8">
    <cfRule type="cellIs" dxfId="1" priority="1" operator="greaterThan">
      <formula>10</formula>
    </cfRule>
  </conditionalFormatting>
  <conditionalFormatting sqref="B8">
    <cfRule type="cellIs" dxfId="0" priority="2" operator="greaterThan">
      <formula>32.38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Dosage 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2022-02-05T22:47:47Z</dcterms:created>
  <dcterms:modified xsi:type="dcterms:W3CDTF">2022-04-26T23:54:14Z</dcterms:modified>
</cp:coreProperties>
</file>